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usinessanalystspl06/Downloads/BAPL Templates /Business Readiness Asessment/"/>
    </mc:Choice>
  </mc:AlternateContent>
  <xr:revisionPtr revIDLastSave="0" documentId="13_ncr:1_{49EA70DE-EA75-C448-90AE-64B3EE2B0BF4}" xr6:coauthVersionLast="45" xr6:coauthVersionMax="45" xr10:uidLastSave="{00000000-0000-0000-0000-000000000000}"/>
  <bookViews>
    <workbookView xWindow="0" yWindow="480" windowWidth="28800" windowHeight="16540" xr2:uid="{F9A21E7C-F7ED-4DBF-9375-1068096CE7E1}"/>
  </bookViews>
  <sheets>
    <sheet name="Instructions" sheetId="1" r:id="rId1"/>
    <sheet name="BRA" sheetId="2" r:id="rId2"/>
    <sheet name="Version Histo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2" i="2" l="1"/>
  <c r="B95" i="2"/>
  <c r="B93" i="2"/>
  <c r="B94" i="2"/>
  <c r="B91" i="2"/>
  <c r="B85" i="2"/>
  <c r="B86" i="2"/>
  <c r="B87" i="2"/>
  <c r="B88" i="2"/>
  <c r="B89" i="2"/>
  <c r="B84" i="2"/>
  <c r="B74" i="2"/>
  <c r="B75" i="2"/>
  <c r="B76" i="2"/>
  <c r="B77" i="2"/>
  <c r="B78" i="2"/>
  <c r="B79" i="2"/>
  <c r="B80" i="2"/>
  <c r="B81" i="2"/>
  <c r="B82" i="2"/>
  <c r="B73" i="2"/>
  <c r="B67" i="2"/>
  <c r="B68" i="2"/>
  <c r="B69" i="2"/>
  <c r="B70" i="2"/>
  <c r="B71" i="2"/>
  <c r="B66" i="2"/>
  <c r="B60" i="2"/>
  <c r="B61" i="2"/>
  <c r="B62" i="2"/>
  <c r="B63" i="2"/>
  <c r="B64" i="2"/>
  <c r="B59" i="2"/>
  <c r="B55" i="2"/>
  <c r="B56" i="2"/>
  <c r="B57" i="2"/>
  <c r="B53" i="2"/>
  <c r="B54" i="2"/>
  <c r="B52" i="2"/>
  <c r="B49" i="2"/>
  <c r="B50" i="2"/>
  <c r="B48" i="2"/>
  <c r="B42" i="2"/>
  <c r="B43" i="2"/>
  <c r="B44" i="2"/>
  <c r="B45" i="2"/>
  <c r="B46" i="2"/>
  <c r="B41" i="2"/>
  <c r="B39" i="2"/>
  <c r="B36" i="2"/>
  <c r="B37" i="2"/>
  <c r="B38" i="2"/>
  <c r="B35" i="2"/>
  <c r="B31" i="2"/>
  <c r="B32" i="2"/>
  <c r="B33" i="2"/>
  <c r="B30" i="2"/>
  <c r="B26" i="2"/>
  <c r="B27" i="2"/>
  <c r="B28" i="2"/>
  <c r="B25" i="2"/>
  <c r="B19" i="2"/>
  <c r="B20" i="2"/>
  <c r="B21" i="2"/>
  <c r="B22" i="2"/>
  <c r="B23" i="2"/>
  <c r="B18" i="2"/>
  <c r="B12" i="2"/>
  <c r="B13" i="2"/>
  <c r="B14" i="2"/>
  <c r="B15" i="2"/>
  <c r="B16" i="2"/>
  <c r="B11" i="2" l="1"/>
</calcChain>
</file>

<file path=xl/sharedStrings.xml><?xml version="1.0" encoding="utf-8"?>
<sst xmlns="http://schemas.openxmlformats.org/spreadsheetml/2006/main" count="146" uniqueCount="126">
  <si>
    <t>Stream 4 Business Readiness Assessment</t>
  </si>
  <si>
    <t>Reference</t>
  </si>
  <si>
    <t>Readiness Criteria</t>
  </si>
  <si>
    <t>Scope</t>
  </si>
  <si>
    <t>Desire, Willingness and Resolve</t>
  </si>
  <si>
    <t>Managerial Artefacts</t>
  </si>
  <si>
    <t>Project Sponsorship</t>
  </si>
  <si>
    <t>Governance</t>
  </si>
  <si>
    <t>IT Capacity to execute</t>
  </si>
  <si>
    <t>Business Capacity to Execute</t>
  </si>
  <si>
    <t>Project ability to implement and operate</t>
  </si>
  <si>
    <t>Do the Project Board Members understand their responsibility</t>
  </si>
  <si>
    <t>Business Readiness Assessment</t>
  </si>
  <si>
    <t>Are the main external stakehodler(s) identified</t>
  </si>
  <si>
    <t>Are the main internal stakeholder(s) identified</t>
  </si>
  <si>
    <t>Is project scope defined</t>
  </si>
  <si>
    <t>Is project scope agreed to by Project Executives</t>
  </si>
  <si>
    <t>Is project scope agreed to by Project Management Office</t>
  </si>
  <si>
    <t>Determination of project methodology</t>
  </si>
  <si>
    <t>Is there an allocated project folder</t>
  </si>
  <si>
    <t>Is there a Project Board</t>
  </si>
  <si>
    <t>Specialist Artefacts</t>
  </si>
  <si>
    <t>Is there commitment from the business to proceed with the project</t>
  </si>
  <si>
    <t>Is there commitment from IT to committ to proceed with the project</t>
  </si>
  <si>
    <t>Have difficult stakeholder(s) been identified</t>
  </si>
  <si>
    <t>Has any/all predecessor activities been completed</t>
  </si>
  <si>
    <t>Are there any related projects which can interfere with the project commitment</t>
  </si>
  <si>
    <t>Are there any related projects which can interfere with project activities</t>
  </si>
  <si>
    <t>Has allocated funding been allocated</t>
  </si>
  <si>
    <t>Has project resources been allocated</t>
  </si>
  <si>
    <t>Has a high level schedule been developed</t>
  </si>
  <si>
    <t>1-00</t>
  </si>
  <si>
    <t>2-00</t>
  </si>
  <si>
    <t>Impacts</t>
  </si>
  <si>
    <t>Communication</t>
  </si>
  <si>
    <t>At a high level has the people impacts been considered</t>
  </si>
  <si>
    <t>At a high level has the data impacts been considered</t>
  </si>
  <si>
    <t>At a high level has the process impacts been considered</t>
  </si>
  <si>
    <t>At a high level has the technology impacts been considered</t>
  </si>
  <si>
    <t>Are the business(people) ready for the change</t>
  </si>
  <si>
    <t>Is the associated data ready for the change</t>
  </si>
  <si>
    <t>Have the main stakeholders been identified</t>
  </si>
  <si>
    <t>Is there an existing communications strategy from the business the project needs to adopt</t>
  </si>
  <si>
    <t>Do we need to create a custom commuication strategy</t>
  </si>
  <si>
    <t>Is there a scope statement</t>
  </si>
  <si>
    <t>Are there templates for all managerial products</t>
  </si>
  <si>
    <t>Has the managerial products been identified and inputed into the Configuration Register</t>
  </si>
  <si>
    <t>Has a RACI been applied to the managerial products</t>
  </si>
  <si>
    <t>Has resources been allocated to the managerial products</t>
  </si>
  <si>
    <t>Further details on the PROSCI framework is detailed in the following:</t>
  </si>
  <si>
    <t>https://www.prosci.com/resources/articles/change-management-maturity-model</t>
  </si>
  <si>
    <t>Has the Specialist products been identified and inputed into the Configuration Register</t>
  </si>
  <si>
    <t>Are there templates for all specialist products</t>
  </si>
  <si>
    <t>Has a RACI been applied to the specialist products</t>
  </si>
  <si>
    <t>Has resources been allocated to the specialist products</t>
  </si>
  <si>
    <t>3-00</t>
  </si>
  <si>
    <t>4-00</t>
  </si>
  <si>
    <t>5-00</t>
  </si>
  <si>
    <t>Funding</t>
  </si>
  <si>
    <t>Has forecast been projected</t>
  </si>
  <si>
    <t>Has a baseline been projected</t>
  </si>
  <si>
    <t>Schedule</t>
  </si>
  <si>
    <t>Has project team resources been identified</t>
  </si>
  <si>
    <t>Has external or business resources been considered</t>
  </si>
  <si>
    <t>6-00</t>
  </si>
  <si>
    <t>Has managerial artefacts been overlayed onto the schedule</t>
  </si>
  <si>
    <t>Has specialist artefacts been overlayed onto the schedule</t>
  </si>
  <si>
    <t>Have dependencies across tasks been overlayed</t>
  </si>
  <si>
    <t>Have milestones been identified</t>
  </si>
  <si>
    <t>7-00</t>
  </si>
  <si>
    <t>Has a Project Board terms of reference been created</t>
  </si>
  <si>
    <t>Is there a Project Executive</t>
  </si>
  <si>
    <t>8-00</t>
  </si>
  <si>
    <t>Has a Quality Management Strategy been developed</t>
  </si>
  <si>
    <t>Has the Sharepoint Site been set up appropriately</t>
  </si>
  <si>
    <t>Has the Configuration Management Strategy been developed</t>
  </si>
  <si>
    <t>9-00</t>
  </si>
  <si>
    <t>Has the current state been identified</t>
  </si>
  <si>
    <t>Has existing or affected systems been analysed</t>
  </si>
  <si>
    <t>Has new processes been designed</t>
  </si>
  <si>
    <t>Has affected systems been identified</t>
  </si>
  <si>
    <t>Has affected data been analysed</t>
  </si>
  <si>
    <t>Has existing or affected data been identified</t>
  </si>
  <si>
    <t>Is the existing or replacement system able to accommodate the increased work load</t>
  </si>
  <si>
    <t>No</t>
  </si>
  <si>
    <t>Yes</t>
  </si>
  <si>
    <t xml:space="preserve">Using PROSCI's change management framework please subjectively benchmark the level of readiness for each criteria based on the criterias readiness answers. </t>
  </si>
  <si>
    <t>Are related processes documented</t>
  </si>
  <si>
    <t>Has new processes been communicated to by all stakeholders</t>
  </si>
  <si>
    <t>Has new processes been agreed to by the business</t>
  </si>
  <si>
    <t>Are affected stakeholders set up and prepared for the additional/new work</t>
  </si>
  <si>
    <t>Has new resources been deployed to help with additional/new work</t>
  </si>
  <si>
    <t>Is there a project team terms of reference</t>
  </si>
  <si>
    <t>Is there a high level schedule</t>
  </si>
  <si>
    <t>Degree of Difficulty (High/Medium/Low)</t>
  </si>
  <si>
    <t>Readiness Status (Yes/No/Partially)</t>
  </si>
  <si>
    <t>10-00</t>
  </si>
  <si>
    <t>Have project deliverables been identified</t>
  </si>
  <si>
    <t>Has a RACI been applied to project artefacts</t>
  </si>
  <si>
    <t>Do resources understand the project inputs and outputs</t>
  </si>
  <si>
    <t>Do resources understand timeframes</t>
  </si>
  <si>
    <t>Do project resources undestand scope</t>
  </si>
  <si>
    <t>Are the appropriate resources onboarded</t>
  </si>
  <si>
    <t>Do project resources have all the tools they require</t>
  </si>
  <si>
    <t>11-00</t>
  </si>
  <si>
    <t>12-00</t>
  </si>
  <si>
    <t>13-00</t>
  </si>
  <si>
    <t>Has the communication strategy been approved</t>
  </si>
  <si>
    <t>Has the communications officer been onboarded</t>
  </si>
  <si>
    <t>Subjectively answer the readiness status of each line item criteria in either a 'Yes/No/Partially' answer</t>
  </si>
  <si>
    <t>PROSCI Scale = 1 - Ad Hoc</t>
  </si>
  <si>
    <t>PROSCI Scale = 2 - Isolated Projects</t>
  </si>
  <si>
    <t>PROSCI Scale = 3 - Multiple Projects</t>
  </si>
  <si>
    <t xml:space="preserve">Partially </t>
  </si>
  <si>
    <t>High</t>
  </si>
  <si>
    <t xml:space="preserve">Medium </t>
  </si>
  <si>
    <t>Low</t>
  </si>
  <si>
    <t>Priority (High/Medium/Low)</t>
  </si>
  <si>
    <t xml:space="preserve">Business Analysts Pty Ltd copyright © 2012 www.busanalysts.com.au </t>
  </si>
  <si>
    <t xml:space="preserve">Template Version 0.2 </t>
  </si>
  <si>
    <t>Version History</t>
  </si>
  <si>
    <t>Date</t>
  </si>
  <si>
    <t>Version</t>
  </si>
  <si>
    <t>Description</t>
  </si>
  <si>
    <t>Author</t>
  </si>
  <si>
    <t xml:space="preserve">Business Analysts Pty Ltd copyright © 2012 www.business-analysis.com.au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</si>
</sst>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8"/>
      <color theme="0"/>
      <name val="Verdana"/>
      <family val="2"/>
    </font>
    <font>
      <b/>
      <sz val="11"/>
      <color theme="0"/>
      <name val="Verdana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sz val="11"/>
      <name val="Arial"/>
      <family val="2"/>
    </font>
    <font>
      <b/>
      <sz val="11"/>
      <color theme="1"/>
      <name val="Verdan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rgb="FF085BB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indexed="64"/>
      </right>
      <top style="medium">
        <color indexed="64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4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2" fontId="0" fillId="4" borderId="0" xfId="0" applyNumberFormat="1" applyFill="1"/>
    <xf numFmtId="0" fontId="0" fillId="4" borderId="0" xfId="0" applyFill="1" applyAlignment="1">
      <alignment wrapText="1"/>
    </xf>
    <xf numFmtId="0" fontId="0" fillId="4" borderId="0" xfId="0" applyFill="1"/>
    <xf numFmtId="0" fontId="3" fillId="4" borderId="0" xfId="0" applyFont="1" applyFill="1"/>
    <xf numFmtId="0" fontId="0" fillId="4" borderId="0" xfId="0" applyFont="1" applyFill="1"/>
    <xf numFmtId="0" fontId="2" fillId="4" borderId="1" xfId="1" applyFill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6" fillId="0" borderId="6" xfId="4" applyBorder="1" applyAlignment="1">
      <alignment vertical="center"/>
    </xf>
    <xf numFmtId="0" fontId="0" fillId="4" borderId="7" xfId="0" applyFill="1" applyBorder="1"/>
    <xf numFmtId="2" fontId="0" fillId="4" borderId="4" xfId="0" applyNumberFormat="1" applyFill="1" applyBorder="1"/>
    <xf numFmtId="0" fontId="0" fillId="4" borderId="4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5" fillId="0" borderId="8" xfId="0" applyFont="1" applyBorder="1"/>
    <xf numFmtId="0" fontId="0" fillId="4" borderId="0" xfId="0" applyFill="1" applyBorder="1"/>
    <xf numFmtId="0" fontId="6" fillId="0" borderId="0" xfId="4" applyBorder="1" applyAlignment="1">
      <alignment vertical="center"/>
    </xf>
    <xf numFmtId="0" fontId="5" fillId="0" borderId="0" xfId="0" applyFont="1" applyBorder="1"/>
    <xf numFmtId="2" fontId="8" fillId="5" borderId="2" xfId="2" applyNumberFormat="1" applyFont="1" applyFill="1" applyBorder="1" applyAlignment="1">
      <alignment horizontal="center" textRotation="45"/>
    </xf>
    <xf numFmtId="0" fontId="8" fillId="5" borderId="2" xfId="2" applyFont="1" applyFill="1" applyBorder="1" applyAlignment="1">
      <alignment horizontal="center" textRotation="45" wrapText="1"/>
    </xf>
    <xf numFmtId="2" fontId="9" fillId="3" borderId="2" xfId="3" applyNumberFormat="1" applyFont="1" applyBorder="1" applyAlignment="1">
      <alignment horizontal="right"/>
    </xf>
    <xf numFmtId="0" fontId="9" fillId="3" borderId="2" xfId="3" applyFont="1" applyBorder="1" applyAlignment="1">
      <alignment wrapText="1"/>
    </xf>
    <xf numFmtId="0" fontId="9" fillId="3" borderId="2" xfId="3" applyFont="1" applyBorder="1"/>
    <xf numFmtId="2" fontId="10" fillId="4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wrapText="1"/>
    </xf>
    <xf numFmtId="0" fontId="10" fillId="4" borderId="2" xfId="0" applyFont="1" applyFill="1" applyBorder="1"/>
    <xf numFmtId="2" fontId="9" fillId="3" borderId="2" xfId="3" applyNumberFormat="1" applyFont="1" applyBorder="1" applyAlignment="1">
      <alignment horizontal="left" vertical="top" wrapText="1"/>
    </xf>
    <xf numFmtId="0" fontId="11" fillId="4" borderId="0" xfId="0" applyFont="1" applyFill="1"/>
    <xf numFmtId="0" fontId="12" fillId="4" borderId="0" xfId="0" applyFont="1" applyFill="1"/>
    <xf numFmtId="0" fontId="13" fillId="6" borderId="10" xfId="0" applyFont="1" applyFill="1" applyBorder="1" applyAlignment="1">
      <alignment horizontal="center" vertical="center" textRotation="90" wrapText="1"/>
    </xf>
    <xf numFmtId="0" fontId="13" fillId="7" borderId="11" xfId="0" applyFont="1" applyFill="1" applyBorder="1" applyAlignment="1">
      <alignment horizontal="center" vertical="center" textRotation="90" wrapText="1"/>
    </xf>
    <xf numFmtId="0" fontId="13" fillId="6" borderId="11" xfId="0" applyFont="1" applyFill="1" applyBorder="1" applyAlignment="1">
      <alignment horizontal="center" vertical="center" textRotation="90" wrapText="1"/>
    </xf>
    <xf numFmtId="0" fontId="13" fillId="7" borderId="12" xfId="0" applyFont="1" applyFill="1" applyBorder="1" applyAlignment="1">
      <alignment horizontal="center" vertical="center" textRotation="90" wrapText="1"/>
    </xf>
    <xf numFmtId="0" fontId="14" fillId="4" borderId="13" xfId="0" applyFont="1" applyFill="1" applyBorder="1" applyAlignment="1">
      <alignment vertical="top" wrapText="1"/>
    </xf>
    <xf numFmtId="0" fontId="14" fillId="4" borderId="2" xfId="0" applyFont="1" applyFill="1" applyBorder="1" applyAlignment="1">
      <alignment vertical="top" wrapText="1"/>
    </xf>
    <xf numFmtId="0" fontId="14" fillId="4" borderId="14" xfId="0" applyFont="1" applyFill="1" applyBorder="1" applyAlignment="1">
      <alignment vertical="top" wrapText="1"/>
    </xf>
    <xf numFmtId="0" fontId="14" fillId="4" borderId="15" xfId="0" applyFont="1" applyFill="1" applyBorder="1" applyAlignment="1">
      <alignment vertical="top" wrapText="1"/>
    </xf>
    <xf numFmtId="0" fontId="14" fillId="4" borderId="16" xfId="0" applyFont="1" applyFill="1" applyBorder="1" applyAlignment="1">
      <alignment vertical="top" wrapText="1"/>
    </xf>
    <xf numFmtId="0" fontId="14" fillId="4" borderId="17" xfId="0" applyFont="1" applyFill="1" applyBorder="1" applyAlignment="1">
      <alignment vertical="top" wrapText="1"/>
    </xf>
    <xf numFmtId="2" fontId="7" fillId="5" borderId="9" xfId="1" applyNumberFormat="1" applyFont="1" applyFill="1" applyBorder="1" applyAlignment="1">
      <alignment horizontal="center"/>
    </xf>
    <xf numFmtId="2" fontId="7" fillId="5" borderId="0" xfId="1" applyNumberFormat="1" applyFont="1" applyFill="1" applyBorder="1" applyAlignment="1">
      <alignment horizontal="center"/>
    </xf>
  </cellXfs>
  <cellStyles count="5">
    <cellStyle name="40% - Accent6" xfId="2" builtinId="51"/>
    <cellStyle name="Accent3" xfId="3" builtinId="37"/>
    <cellStyle name="Heading 1" xfId="1" builtinId="16"/>
    <cellStyle name="Hyperlink" xfId="4" builtinId="8"/>
    <cellStyle name="Normal" xfId="0" builtinId="0"/>
  </cellStyles>
  <dxfs count="138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85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10</xdr:row>
      <xdr:rowOff>20320</xdr:rowOff>
    </xdr:from>
    <xdr:to>
      <xdr:col>13</xdr:col>
      <xdr:colOff>58118</xdr:colOff>
      <xdr:row>47</xdr:row>
      <xdr:rowOff>120427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9A1E16-83B1-431C-B1F7-A6DB3CBD8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1066800"/>
          <a:ext cx="8226758" cy="7242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544195</xdr:colOff>
      <xdr:row>3</xdr:row>
      <xdr:rowOff>144780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0BB620-7CF3-B04A-A9AA-0DE267BC828D}"/>
            </a:ext>
          </a:extLst>
        </xdr:cNvPr>
        <xdr:cNvPicPr/>
      </xdr:nvPicPr>
      <xdr:blipFill>
        <a:blip xmlns:r="http://schemas.openxmlformats.org/officeDocument/2006/relationships" r:embed="rId2">
          <a:alphaModFix/>
          <a:extLst>
            <a:ext uri="{BEBA8EAE-BF5A-486C-A8C5-ECC9F3942E4B}">
              <a14:imgProps xmlns:a14="http://schemas.microsoft.com/office/drawing/2010/main">
                <a14:imgLayer>
                  <a14:imgEffect>
                    <a14:sharpenSoften amount="-25000"/>
                  </a14:imgEffect>
                  <a14:imgEffect>
                    <a14:colorTemperature colorTemp="8800"/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127315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276225</xdr:colOff>
      <xdr:row>0</xdr:row>
      <xdr:rowOff>20320</xdr:rowOff>
    </xdr:from>
    <xdr:to>
      <xdr:col>3</xdr:col>
      <xdr:colOff>29845</xdr:colOff>
      <xdr:row>3</xdr:row>
      <xdr:rowOff>139700</xdr:rowOff>
    </xdr:to>
    <xdr:pic>
      <xdr:nvPicPr>
        <xdr:cNvPr id="5" name="Picture 4" descr="A picture containing logo&#10;&#10;Description automatically generated">
          <a:extLst>
            <a:ext uri="{FF2B5EF4-FFF2-40B4-BE49-F238E27FC236}">
              <a16:creationId xmlns:a16="http://schemas.microsoft.com/office/drawing/2014/main" id="{F5FD889A-F23E-6044-BA2A-6CEF9E9EE5C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0320"/>
          <a:ext cx="1765300" cy="69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139700</xdr:rowOff>
    </xdr:from>
    <xdr:to>
      <xdr:col>10</xdr:col>
      <xdr:colOff>114300</xdr:colOff>
      <xdr:row>15</xdr:row>
      <xdr:rowOff>127000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5CAAAA2-527C-8843-AF78-0A466B870EAC}"/>
            </a:ext>
          </a:extLst>
        </xdr:cNvPr>
        <xdr:cNvSpPr txBox="1"/>
      </xdr:nvSpPr>
      <xdr:spPr>
        <a:xfrm>
          <a:off x="10452100" y="3327400"/>
          <a:ext cx="2806700" cy="7493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i="1"/>
            <a:t>Select from</a:t>
          </a:r>
          <a:r>
            <a:rPr lang="en-US" sz="1200" i="1" baseline="0"/>
            <a:t> the dropdown the Priority, Readiness status, and the degree of difficulty</a:t>
          </a:r>
        </a:p>
        <a:p>
          <a:endParaRPr lang="en-US" sz="1100"/>
        </a:p>
      </xdr:txBody>
    </xdr:sp>
    <xdr:clientData/>
  </xdr:twoCellAnchor>
  <xdr:twoCellAnchor>
    <xdr:from>
      <xdr:col>5</xdr:col>
      <xdr:colOff>1206500</xdr:colOff>
      <xdr:row>13</xdr:row>
      <xdr:rowOff>133350</xdr:rowOff>
    </xdr:from>
    <xdr:to>
      <xdr:col>6</xdr:col>
      <xdr:colOff>0</xdr:colOff>
      <xdr:row>13</xdr:row>
      <xdr:rowOff>139700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E9BB2FE-8F6B-1A45-9687-DFCED4111E97}"/>
            </a:ext>
          </a:extLst>
        </xdr:cNvPr>
        <xdr:cNvCxnSpPr>
          <a:stCxn id="5" idx="1"/>
        </xdr:cNvCxnSpPr>
      </xdr:nvCxnSpPr>
      <xdr:spPr>
        <a:xfrm flipH="1">
          <a:off x="10134600" y="3702050"/>
          <a:ext cx="317500" cy="6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147955</xdr:colOff>
      <xdr:row>3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E53EA4-B321-AC46-BFBA-2886506FA41C}"/>
            </a:ext>
          </a:extLst>
        </xdr:cNvPr>
        <xdr:cNvPicPr/>
      </xdr:nvPicPr>
      <xdr:blipFill>
        <a:blip xmlns:r="http://schemas.openxmlformats.org/officeDocument/2006/relationships" r:embed="rId1">
          <a:alphaModFix/>
          <a:extLst>
            <a:ext uri="{BEBA8EAE-BF5A-486C-A8C5-ECC9F3942E4B}">
              <a14:imgProps xmlns:a14="http://schemas.microsoft.com/office/drawing/2010/main">
                <a14:imgLayer>
                  <a14:imgEffect>
                    <a14:sharpenSoften amount="-25000"/>
                  </a14:imgEffect>
                  <a14:imgEffect>
                    <a14:colorTemperature colorTemp="8800"/>
                  </a14:imgEffect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1273155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81280</xdr:rowOff>
    </xdr:from>
    <xdr:to>
      <xdr:col>2</xdr:col>
      <xdr:colOff>281940</xdr:colOff>
      <xdr:row>4</xdr:row>
      <xdr:rowOff>7620</xdr:rowOff>
    </xdr:to>
    <xdr:pic>
      <xdr:nvPicPr>
        <xdr:cNvPr id="9" name="Picture 8" descr="A picture containing logo&#10;&#10;Description automatically generated">
          <a:extLst>
            <a:ext uri="{FF2B5EF4-FFF2-40B4-BE49-F238E27FC236}">
              <a16:creationId xmlns:a16="http://schemas.microsoft.com/office/drawing/2014/main" id="{F4FD98C3-49F1-AE4B-B45E-CF7F3C4384E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280"/>
          <a:ext cx="1765300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usanalysts.com.a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sanalysts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ECAA-F4C9-4A16-AD9E-75C8EEB42279}">
  <dimension ref="A6:M53"/>
  <sheetViews>
    <sheetView tabSelected="1" topLeftCell="A34" zoomScale="125" workbookViewId="0">
      <selection activeCell="A53" sqref="A53"/>
    </sheetView>
  </sheetViews>
  <sheetFormatPr baseColWidth="10" defaultColWidth="8.83203125" defaultRowHeight="15" x14ac:dyDescent="0.2"/>
  <cols>
    <col min="1" max="16384" width="8.83203125" style="3"/>
  </cols>
  <sheetData>
    <row r="6" spans="2:7" ht="21" thickBot="1" x14ac:dyDescent="0.3">
      <c r="B6" s="6" t="s">
        <v>0</v>
      </c>
      <c r="C6" s="6"/>
      <c r="D6" s="6"/>
      <c r="E6" s="6"/>
      <c r="F6" s="6"/>
      <c r="G6" s="6"/>
    </row>
    <row r="7" spans="2:7" ht="16" thickTop="1" x14ac:dyDescent="0.2"/>
    <row r="8" spans="2:7" x14ac:dyDescent="0.2">
      <c r="B8" s="3" t="s">
        <v>109</v>
      </c>
    </row>
    <row r="9" spans="2:7" x14ac:dyDescent="0.2">
      <c r="B9" s="3" t="s">
        <v>86</v>
      </c>
    </row>
    <row r="49" spans="1:13" x14ac:dyDescent="0.2">
      <c r="B49" s="3" t="s">
        <v>49</v>
      </c>
    </row>
    <row r="50" spans="1:13" x14ac:dyDescent="0.2">
      <c r="B50" s="3" t="s">
        <v>50</v>
      </c>
    </row>
    <row r="52" spans="1:13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x14ac:dyDescent="0.2">
      <c r="A53" s="17" t="s">
        <v>125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8" t="s">
        <v>119</v>
      </c>
      <c r="M53" s="16"/>
    </row>
  </sheetData>
  <hyperlinks>
    <hyperlink ref="A53" r:id="rId1" display="http://www.busanalysts.com.au/" xr:uid="{721A4C95-8E8A-AB46-ABA8-30D3501AC4DC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7C26-3220-4DF5-96CE-C5447E2C90BF}">
  <dimension ref="A7:M100"/>
  <sheetViews>
    <sheetView topLeftCell="A104" zoomScale="125" workbookViewId="0">
      <selection activeCell="C5" sqref="C5"/>
    </sheetView>
  </sheetViews>
  <sheetFormatPr baseColWidth="10" defaultColWidth="8.83203125" defaultRowHeight="15" x14ac:dyDescent="0.2"/>
  <cols>
    <col min="1" max="1" width="8.83203125" style="3"/>
    <col min="2" max="2" width="10.6640625" style="1" customWidth="1"/>
    <col min="3" max="3" width="57.6640625" style="2" customWidth="1"/>
    <col min="4" max="6" width="20" style="3" customWidth="1"/>
    <col min="7" max="12" width="8.83203125" style="3"/>
    <col min="13" max="13" width="0" style="3" hidden="1" customWidth="1"/>
    <col min="14" max="16384" width="8.83203125" style="3"/>
  </cols>
  <sheetData>
    <row r="7" spans="2:13" ht="23" x14ac:dyDescent="0.25">
      <c r="B7" s="40" t="s">
        <v>12</v>
      </c>
      <c r="C7" s="41"/>
      <c r="D7" s="41"/>
      <c r="E7" s="41"/>
      <c r="F7" s="41"/>
    </row>
    <row r="9" spans="2:13" ht="85" customHeight="1" x14ac:dyDescent="0.2">
      <c r="B9" s="19" t="s">
        <v>1</v>
      </c>
      <c r="C9" s="20" t="s">
        <v>2</v>
      </c>
      <c r="D9" s="20" t="s">
        <v>117</v>
      </c>
      <c r="E9" s="20" t="s">
        <v>95</v>
      </c>
      <c r="F9" s="20" t="s">
        <v>94</v>
      </c>
    </row>
    <row r="10" spans="2:13" ht="23" customHeight="1" x14ac:dyDescent="0.2">
      <c r="B10" s="21" t="s">
        <v>31</v>
      </c>
      <c r="C10" s="22" t="s">
        <v>3</v>
      </c>
      <c r="D10" s="23"/>
      <c r="E10" s="23" t="s">
        <v>110</v>
      </c>
      <c r="F10" s="23"/>
    </row>
    <row r="11" spans="2:13" s="4" customFormat="1" x14ac:dyDescent="0.2">
      <c r="B11" s="24" t="str">
        <f>TEXT(ROW(B7),"1-00")</f>
        <v>1-07</v>
      </c>
      <c r="C11" s="25" t="s">
        <v>15</v>
      </c>
      <c r="D11" s="26" t="s">
        <v>114</v>
      </c>
      <c r="E11" s="26" t="s">
        <v>85</v>
      </c>
      <c r="F11" s="26" t="s">
        <v>114</v>
      </c>
      <c r="J11" s="26"/>
      <c r="M11" s="5" t="s">
        <v>113</v>
      </c>
    </row>
    <row r="12" spans="2:13" s="4" customFormat="1" x14ac:dyDescent="0.2">
      <c r="B12" s="24" t="str">
        <f t="shared" ref="B12:B16" si="0">TEXT(ROW(B8),"1-00")</f>
        <v>1-08</v>
      </c>
      <c r="C12" s="25" t="s">
        <v>44</v>
      </c>
      <c r="D12" s="26" t="s">
        <v>114</v>
      </c>
      <c r="E12" s="26"/>
      <c r="F12" s="26"/>
      <c r="M12" s="5" t="s">
        <v>85</v>
      </c>
    </row>
    <row r="13" spans="2:13" s="4" customFormat="1" x14ac:dyDescent="0.2">
      <c r="B13" s="24" t="str">
        <f t="shared" si="0"/>
        <v>1-09</v>
      </c>
      <c r="C13" s="25" t="s">
        <v>16</v>
      </c>
      <c r="D13" s="26" t="s">
        <v>116</v>
      </c>
      <c r="E13" s="26"/>
      <c r="F13" s="26"/>
      <c r="M13" s="5" t="s">
        <v>84</v>
      </c>
    </row>
    <row r="14" spans="2:13" s="4" customFormat="1" x14ac:dyDescent="0.2">
      <c r="B14" s="24" t="str">
        <f t="shared" si="0"/>
        <v>1-10</v>
      </c>
      <c r="C14" s="25" t="s">
        <v>17</v>
      </c>
      <c r="D14" s="26"/>
      <c r="E14" s="26" t="s">
        <v>84</v>
      </c>
      <c r="F14" s="26"/>
    </row>
    <row r="15" spans="2:13" s="4" customFormat="1" x14ac:dyDescent="0.2">
      <c r="B15" s="24" t="str">
        <f t="shared" si="0"/>
        <v>1-11</v>
      </c>
      <c r="C15" s="25" t="s">
        <v>14</v>
      </c>
      <c r="D15" s="26"/>
      <c r="E15" s="26"/>
      <c r="F15" s="26" t="s">
        <v>114</v>
      </c>
    </row>
    <row r="16" spans="2:13" s="4" customFormat="1" ht="22.25" customHeight="1" x14ac:dyDescent="0.2">
      <c r="B16" s="24" t="str">
        <f t="shared" si="0"/>
        <v>1-12</v>
      </c>
      <c r="C16" s="25" t="s">
        <v>13</v>
      </c>
      <c r="D16" s="26"/>
      <c r="E16" s="26"/>
      <c r="F16" s="26"/>
    </row>
    <row r="17" spans="2:13" x14ac:dyDescent="0.2">
      <c r="B17" s="21" t="s">
        <v>32</v>
      </c>
      <c r="C17" s="27" t="s">
        <v>4</v>
      </c>
      <c r="D17" s="23"/>
      <c r="E17" s="23" t="s">
        <v>111</v>
      </c>
      <c r="F17" s="23"/>
      <c r="M17" s="3" t="s">
        <v>114</v>
      </c>
    </row>
    <row r="18" spans="2:13" ht="29" x14ac:dyDescent="0.2">
      <c r="B18" s="24" t="str">
        <f t="shared" ref="B18:B23" si="1">TEXT(ROW(B7),"2-00")</f>
        <v>2-07</v>
      </c>
      <c r="C18" s="25" t="s">
        <v>22</v>
      </c>
      <c r="D18" s="26"/>
      <c r="E18" s="26"/>
      <c r="F18" s="26"/>
      <c r="M18" s="3" t="s">
        <v>115</v>
      </c>
    </row>
    <row r="19" spans="2:13" ht="29" x14ac:dyDescent="0.2">
      <c r="B19" s="24" t="str">
        <f t="shared" si="1"/>
        <v>2-08</v>
      </c>
      <c r="C19" s="25" t="s">
        <v>23</v>
      </c>
      <c r="D19" s="26"/>
      <c r="E19" s="26"/>
      <c r="F19" s="26"/>
      <c r="M19" s="3" t="s">
        <v>116</v>
      </c>
    </row>
    <row r="20" spans="2:13" x14ac:dyDescent="0.2">
      <c r="B20" s="24" t="str">
        <f t="shared" si="1"/>
        <v>2-09</v>
      </c>
      <c r="C20" s="25" t="s">
        <v>24</v>
      </c>
      <c r="D20" s="26"/>
      <c r="E20" s="26"/>
      <c r="F20" s="26"/>
    </row>
    <row r="21" spans="2:13" x14ac:dyDescent="0.2">
      <c r="B21" s="24" t="str">
        <f t="shared" si="1"/>
        <v>2-10</v>
      </c>
      <c r="C21" s="25" t="s">
        <v>25</v>
      </c>
      <c r="D21" s="26"/>
      <c r="E21" s="26"/>
      <c r="F21" s="26"/>
    </row>
    <row r="22" spans="2:13" ht="29" x14ac:dyDescent="0.2">
      <c r="B22" s="24" t="str">
        <f t="shared" si="1"/>
        <v>2-11</v>
      </c>
      <c r="C22" s="25" t="s">
        <v>26</v>
      </c>
      <c r="D22" s="26"/>
      <c r="E22" s="26"/>
      <c r="F22" s="26"/>
    </row>
    <row r="23" spans="2:13" ht="29" x14ac:dyDescent="0.2">
      <c r="B23" s="24" t="str">
        <f t="shared" si="1"/>
        <v>2-12</v>
      </c>
      <c r="C23" s="25" t="s">
        <v>27</v>
      </c>
      <c r="D23" s="26"/>
      <c r="E23" s="26"/>
      <c r="F23" s="26"/>
    </row>
    <row r="24" spans="2:13" x14ac:dyDescent="0.2">
      <c r="B24" s="21" t="s">
        <v>55</v>
      </c>
      <c r="C24" s="27" t="s">
        <v>5</v>
      </c>
      <c r="D24" s="23"/>
      <c r="E24" s="23" t="s">
        <v>111</v>
      </c>
      <c r="F24" s="23"/>
    </row>
    <row r="25" spans="2:13" ht="29" x14ac:dyDescent="0.2">
      <c r="B25" s="24" t="str">
        <f>TEXT(ROW(B7),"3-00")</f>
        <v>3-07</v>
      </c>
      <c r="C25" s="25" t="s">
        <v>46</v>
      </c>
      <c r="D25" s="26"/>
      <c r="E25" s="26"/>
      <c r="F25" s="26"/>
    </row>
    <row r="26" spans="2:13" x14ac:dyDescent="0.2">
      <c r="B26" s="24" t="str">
        <f>TEXT(ROW(B8),"3-00")</f>
        <v>3-08</v>
      </c>
      <c r="C26" s="25" t="s">
        <v>45</v>
      </c>
      <c r="D26" s="26"/>
      <c r="E26" s="26"/>
      <c r="F26" s="26"/>
    </row>
    <row r="27" spans="2:13" x14ac:dyDescent="0.2">
      <c r="B27" s="24" t="str">
        <f>TEXT(ROW(B9),"3-00")</f>
        <v>3-09</v>
      </c>
      <c r="C27" s="25" t="s">
        <v>47</v>
      </c>
      <c r="D27" s="26"/>
      <c r="E27" s="26"/>
      <c r="F27" s="26"/>
    </row>
    <row r="28" spans="2:13" x14ac:dyDescent="0.2">
      <c r="B28" s="24" t="str">
        <f>TEXT(ROW(B10),"3-00")</f>
        <v>3-10</v>
      </c>
      <c r="C28" s="25" t="s">
        <v>48</v>
      </c>
      <c r="D28" s="26"/>
      <c r="E28" s="26"/>
      <c r="F28" s="26"/>
    </row>
    <row r="29" spans="2:13" x14ac:dyDescent="0.2">
      <c r="B29" s="21" t="s">
        <v>56</v>
      </c>
      <c r="C29" s="27" t="s">
        <v>21</v>
      </c>
      <c r="D29" s="23"/>
      <c r="E29" s="23" t="s">
        <v>111</v>
      </c>
      <c r="F29" s="23"/>
    </row>
    <row r="30" spans="2:13" ht="29" x14ac:dyDescent="0.2">
      <c r="B30" s="24" t="str">
        <f>TEXT(ROW(B7),"4-00")</f>
        <v>4-07</v>
      </c>
      <c r="C30" s="25" t="s">
        <v>51</v>
      </c>
      <c r="D30" s="26" t="s">
        <v>115</v>
      </c>
      <c r="E30" s="26"/>
      <c r="F30" s="26"/>
    </row>
    <row r="31" spans="2:13" x14ac:dyDescent="0.2">
      <c r="B31" s="24" t="str">
        <f>TEXT(ROW(B8),"4-00")</f>
        <v>4-08</v>
      </c>
      <c r="C31" s="25" t="s">
        <v>52</v>
      </c>
      <c r="D31" s="26"/>
      <c r="E31" s="26"/>
      <c r="F31" s="26"/>
    </row>
    <row r="32" spans="2:13" x14ac:dyDescent="0.2">
      <c r="B32" s="24" t="str">
        <f>TEXT(ROW(B9),"4-00")</f>
        <v>4-09</v>
      </c>
      <c r="C32" s="25" t="s">
        <v>53</v>
      </c>
      <c r="D32" s="26"/>
      <c r="E32" s="26"/>
      <c r="F32" s="26"/>
    </row>
    <row r="33" spans="2:6" x14ac:dyDescent="0.2">
      <c r="B33" s="24" t="str">
        <f>TEXT(ROW(B10),"4-00")</f>
        <v>4-10</v>
      </c>
      <c r="C33" s="25" t="s">
        <v>54</v>
      </c>
      <c r="D33" s="26"/>
      <c r="E33" s="26"/>
      <c r="F33" s="26"/>
    </row>
    <row r="34" spans="2:6" x14ac:dyDescent="0.2">
      <c r="B34" s="21" t="s">
        <v>57</v>
      </c>
      <c r="C34" s="27" t="s">
        <v>58</v>
      </c>
      <c r="D34" s="23"/>
      <c r="E34" s="23" t="s">
        <v>112</v>
      </c>
      <c r="F34" s="23"/>
    </row>
    <row r="35" spans="2:6" x14ac:dyDescent="0.2">
      <c r="B35" s="24" t="str">
        <f>TEXT(ROW(B7),"5-00")</f>
        <v>5-07</v>
      </c>
      <c r="C35" s="25" t="s">
        <v>28</v>
      </c>
      <c r="D35" s="26"/>
      <c r="E35" s="26"/>
      <c r="F35" s="26"/>
    </row>
    <row r="36" spans="2:6" x14ac:dyDescent="0.2">
      <c r="B36" s="24" t="str">
        <f>TEXT(ROW(B8),"5-00")</f>
        <v>5-08</v>
      </c>
      <c r="C36" s="25" t="s">
        <v>29</v>
      </c>
      <c r="D36" s="26"/>
      <c r="E36" s="26"/>
      <c r="F36" s="26"/>
    </row>
    <row r="37" spans="2:6" x14ac:dyDescent="0.2">
      <c r="B37" s="24" t="str">
        <f>TEXT(ROW(B9),"5-00")</f>
        <v>5-09</v>
      </c>
      <c r="C37" s="25" t="s">
        <v>59</v>
      </c>
      <c r="D37" s="26"/>
      <c r="E37" s="26"/>
      <c r="F37" s="26"/>
    </row>
    <row r="38" spans="2:6" x14ac:dyDescent="0.2">
      <c r="B38" s="24" t="str">
        <f>TEXT(ROW(B10),"5-00")</f>
        <v>5-10</v>
      </c>
      <c r="C38" s="25" t="s">
        <v>60</v>
      </c>
      <c r="D38" s="26"/>
      <c r="E38" s="26"/>
      <c r="F38" s="26"/>
    </row>
    <row r="39" spans="2:6" x14ac:dyDescent="0.2">
      <c r="B39" s="24" t="str">
        <f>TEXT(ROW(B11),"5-00")</f>
        <v>5-11</v>
      </c>
      <c r="C39" s="25" t="s">
        <v>63</v>
      </c>
      <c r="D39" s="26"/>
      <c r="E39" s="26"/>
      <c r="F39" s="26"/>
    </row>
    <row r="40" spans="2:6" x14ac:dyDescent="0.2">
      <c r="B40" s="21" t="s">
        <v>64</v>
      </c>
      <c r="C40" s="27" t="s">
        <v>61</v>
      </c>
      <c r="D40" s="23"/>
      <c r="E40" s="23" t="s">
        <v>111</v>
      </c>
      <c r="F40" s="23"/>
    </row>
    <row r="41" spans="2:6" x14ac:dyDescent="0.2">
      <c r="B41" s="24" t="str">
        <f>TEXT(ROW(B7),"6-00")</f>
        <v>6-07</v>
      </c>
      <c r="C41" s="25" t="s">
        <v>30</v>
      </c>
      <c r="D41" s="26"/>
      <c r="E41" s="26"/>
      <c r="F41" s="26"/>
    </row>
    <row r="42" spans="2:6" x14ac:dyDescent="0.2">
      <c r="B42" s="24" t="str">
        <f t="shared" ref="B42:B46" si="2">TEXT(ROW(B8),"6-00")</f>
        <v>6-08</v>
      </c>
      <c r="C42" s="25" t="s">
        <v>62</v>
      </c>
      <c r="D42" s="26"/>
      <c r="E42" s="26"/>
      <c r="F42" s="26"/>
    </row>
    <row r="43" spans="2:6" x14ac:dyDescent="0.2">
      <c r="B43" s="24" t="str">
        <f t="shared" si="2"/>
        <v>6-09</v>
      </c>
      <c r="C43" s="25" t="s">
        <v>65</v>
      </c>
      <c r="D43" s="26"/>
      <c r="E43" s="26"/>
      <c r="F43" s="26"/>
    </row>
    <row r="44" spans="2:6" x14ac:dyDescent="0.2">
      <c r="B44" s="24" t="str">
        <f t="shared" si="2"/>
        <v>6-10</v>
      </c>
      <c r="C44" s="25" t="s">
        <v>66</v>
      </c>
      <c r="D44" s="26"/>
      <c r="E44" s="26"/>
      <c r="F44" s="26"/>
    </row>
    <row r="45" spans="2:6" x14ac:dyDescent="0.2">
      <c r="B45" s="24" t="str">
        <f t="shared" si="2"/>
        <v>6-11</v>
      </c>
      <c r="C45" s="25" t="s">
        <v>67</v>
      </c>
      <c r="D45" s="26"/>
      <c r="E45" s="26"/>
      <c r="F45" s="26"/>
    </row>
    <row r="46" spans="2:6" x14ac:dyDescent="0.2">
      <c r="B46" s="24" t="str">
        <f t="shared" si="2"/>
        <v>6-12</v>
      </c>
      <c r="C46" s="25" t="s">
        <v>68</v>
      </c>
      <c r="D46" s="26"/>
      <c r="E46" s="26"/>
      <c r="F46" s="26"/>
    </row>
    <row r="47" spans="2:6" x14ac:dyDescent="0.2">
      <c r="B47" s="21" t="s">
        <v>69</v>
      </c>
      <c r="C47" s="27" t="s">
        <v>6</v>
      </c>
      <c r="D47" s="23"/>
      <c r="E47" s="23" t="s">
        <v>112</v>
      </c>
      <c r="F47" s="23"/>
    </row>
    <row r="48" spans="2:6" x14ac:dyDescent="0.2">
      <c r="B48" s="24" t="str">
        <f>TEXT(ROW(B7),"7-00")</f>
        <v>7-07</v>
      </c>
      <c r="C48" s="25" t="s">
        <v>20</v>
      </c>
      <c r="D48" s="26"/>
      <c r="E48" s="26"/>
      <c r="F48" s="26"/>
    </row>
    <row r="49" spans="2:6" x14ac:dyDescent="0.2">
      <c r="B49" s="24" t="str">
        <f t="shared" ref="B49:B50" si="3">TEXT(ROW(B8),"7-00")</f>
        <v>7-08</v>
      </c>
      <c r="C49" s="25" t="s">
        <v>71</v>
      </c>
      <c r="D49" s="26"/>
      <c r="E49" s="26"/>
      <c r="F49" s="26"/>
    </row>
    <row r="50" spans="2:6" x14ac:dyDescent="0.2">
      <c r="B50" s="24" t="str">
        <f t="shared" si="3"/>
        <v>7-09</v>
      </c>
      <c r="C50" s="25" t="s">
        <v>11</v>
      </c>
      <c r="D50" s="26"/>
      <c r="E50" s="26"/>
      <c r="F50" s="26"/>
    </row>
    <row r="51" spans="2:6" x14ac:dyDescent="0.2">
      <c r="B51" s="21" t="s">
        <v>72</v>
      </c>
      <c r="C51" s="27" t="s">
        <v>7</v>
      </c>
      <c r="D51" s="23"/>
      <c r="E51" s="23" t="s">
        <v>110</v>
      </c>
      <c r="F51" s="23"/>
    </row>
    <row r="52" spans="2:6" x14ac:dyDescent="0.2">
      <c r="B52" s="24" t="str">
        <f>TEXT(ROW(B7),"8-00")</f>
        <v>8-07</v>
      </c>
      <c r="C52" s="25" t="s">
        <v>18</v>
      </c>
      <c r="D52" s="26"/>
      <c r="E52" s="26"/>
      <c r="F52" s="26"/>
    </row>
    <row r="53" spans="2:6" x14ac:dyDescent="0.2">
      <c r="B53" s="24" t="str">
        <f t="shared" ref="B53:B57" si="4">TEXT(ROW(B8),"8-00")</f>
        <v>8-08</v>
      </c>
      <c r="C53" s="25" t="s">
        <v>19</v>
      </c>
      <c r="D53" s="26"/>
      <c r="E53" s="26"/>
      <c r="F53" s="26"/>
    </row>
    <row r="54" spans="2:6" x14ac:dyDescent="0.2">
      <c r="B54" s="24" t="str">
        <f t="shared" si="4"/>
        <v>8-09</v>
      </c>
      <c r="C54" s="25" t="s">
        <v>70</v>
      </c>
      <c r="D54" s="26"/>
      <c r="E54" s="26"/>
      <c r="F54" s="26"/>
    </row>
    <row r="55" spans="2:6" x14ac:dyDescent="0.2">
      <c r="B55" s="24" t="str">
        <f t="shared" si="4"/>
        <v>8-10</v>
      </c>
      <c r="C55" s="25" t="s">
        <v>73</v>
      </c>
      <c r="D55" s="26"/>
      <c r="E55" s="26"/>
      <c r="F55" s="26"/>
    </row>
    <row r="56" spans="2:6" x14ac:dyDescent="0.2">
      <c r="B56" s="24" t="str">
        <f t="shared" si="4"/>
        <v>8-11</v>
      </c>
      <c r="C56" s="25" t="s">
        <v>74</v>
      </c>
      <c r="D56" s="26"/>
      <c r="E56" s="26"/>
      <c r="F56" s="26"/>
    </row>
    <row r="57" spans="2:6" x14ac:dyDescent="0.2">
      <c r="B57" s="24" t="str">
        <f t="shared" si="4"/>
        <v>8-12</v>
      </c>
      <c r="C57" s="25" t="s">
        <v>75</v>
      </c>
      <c r="D57" s="26"/>
      <c r="E57" s="26"/>
      <c r="F57" s="26"/>
    </row>
    <row r="58" spans="2:6" x14ac:dyDescent="0.2">
      <c r="B58" s="21" t="s">
        <v>76</v>
      </c>
      <c r="C58" s="27" t="s">
        <v>8</v>
      </c>
      <c r="D58" s="23"/>
      <c r="E58" s="23" t="s">
        <v>111</v>
      </c>
      <c r="F58" s="23"/>
    </row>
    <row r="59" spans="2:6" x14ac:dyDescent="0.2">
      <c r="B59" s="24" t="str">
        <f>TEXT(ROW(B7),"9-00")</f>
        <v>9-07</v>
      </c>
      <c r="C59" s="25" t="s">
        <v>77</v>
      </c>
      <c r="D59" s="26"/>
      <c r="E59" s="26"/>
      <c r="F59" s="26"/>
    </row>
    <row r="60" spans="2:6" x14ac:dyDescent="0.2">
      <c r="B60" s="24" t="str">
        <f t="shared" ref="B60:B64" si="5">TEXT(ROW(B8),"9-00")</f>
        <v>9-08</v>
      </c>
      <c r="C60" s="25" t="s">
        <v>80</v>
      </c>
      <c r="D60" s="26"/>
      <c r="E60" s="26"/>
      <c r="F60" s="26"/>
    </row>
    <row r="61" spans="2:6" x14ac:dyDescent="0.2">
      <c r="B61" s="24" t="str">
        <f t="shared" si="5"/>
        <v>9-09</v>
      </c>
      <c r="C61" s="25" t="s">
        <v>78</v>
      </c>
      <c r="D61" s="26"/>
      <c r="E61" s="26"/>
      <c r="F61" s="26"/>
    </row>
    <row r="62" spans="2:6" x14ac:dyDescent="0.2">
      <c r="B62" s="24" t="str">
        <f t="shared" si="5"/>
        <v>9-10</v>
      </c>
      <c r="C62" s="25" t="s">
        <v>82</v>
      </c>
      <c r="D62" s="26"/>
      <c r="E62" s="26"/>
      <c r="F62" s="26"/>
    </row>
    <row r="63" spans="2:6" x14ac:dyDescent="0.2">
      <c r="B63" s="24" t="str">
        <f t="shared" si="5"/>
        <v>9-11</v>
      </c>
      <c r="C63" s="25" t="s">
        <v>81</v>
      </c>
      <c r="D63" s="26"/>
      <c r="E63" s="26"/>
      <c r="F63" s="26"/>
    </row>
    <row r="64" spans="2:6" ht="29" x14ac:dyDescent="0.2">
      <c r="B64" s="24" t="str">
        <f t="shared" si="5"/>
        <v>9-12</v>
      </c>
      <c r="C64" s="25" t="s">
        <v>83</v>
      </c>
      <c r="D64" s="26"/>
      <c r="E64" s="26"/>
      <c r="F64" s="26"/>
    </row>
    <row r="65" spans="2:6" x14ac:dyDescent="0.2">
      <c r="B65" s="21" t="s">
        <v>96</v>
      </c>
      <c r="C65" s="27" t="s">
        <v>9</v>
      </c>
      <c r="D65" s="21"/>
      <c r="E65" s="23" t="s">
        <v>111</v>
      </c>
      <c r="F65" s="21"/>
    </row>
    <row r="66" spans="2:6" x14ac:dyDescent="0.2">
      <c r="B66" s="24" t="str">
        <f>TEXT(ROW(B7),"10-00")</f>
        <v>10-07</v>
      </c>
      <c r="C66" s="25" t="s">
        <v>87</v>
      </c>
      <c r="D66" s="26"/>
      <c r="E66" s="26"/>
      <c r="F66" s="26"/>
    </row>
    <row r="67" spans="2:6" x14ac:dyDescent="0.2">
      <c r="B67" s="24" t="str">
        <f t="shared" ref="B67:B71" si="6">TEXT(ROW(B8),"10-00")</f>
        <v>10-08</v>
      </c>
      <c r="C67" s="25" t="s">
        <v>79</v>
      </c>
      <c r="D67" s="26"/>
      <c r="E67" s="26"/>
      <c r="F67" s="26"/>
    </row>
    <row r="68" spans="2:6" x14ac:dyDescent="0.2">
      <c r="B68" s="24" t="str">
        <f t="shared" si="6"/>
        <v>10-09</v>
      </c>
      <c r="C68" s="25" t="s">
        <v>89</v>
      </c>
      <c r="D68" s="26"/>
      <c r="E68" s="26"/>
      <c r="F68" s="26"/>
    </row>
    <row r="69" spans="2:6" x14ac:dyDescent="0.2">
      <c r="B69" s="24" t="str">
        <f t="shared" si="6"/>
        <v>10-10</v>
      </c>
      <c r="C69" s="25" t="s">
        <v>88</v>
      </c>
      <c r="D69" s="26"/>
      <c r="E69" s="26"/>
      <c r="F69" s="26"/>
    </row>
    <row r="70" spans="2:6" ht="29" x14ac:dyDescent="0.2">
      <c r="B70" s="24" t="str">
        <f t="shared" si="6"/>
        <v>10-11</v>
      </c>
      <c r="C70" s="25" t="s">
        <v>90</v>
      </c>
      <c r="D70" s="26"/>
      <c r="E70" s="26"/>
      <c r="F70" s="26"/>
    </row>
    <row r="71" spans="2:6" ht="29" x14ac:dyDescent="0.2">
      <c r="B71" s="24" t="str">
        <f t="shared" si="6"/>
        <v>10-12</v>
      </c>
      <c r="C71" s="25" t="s">
        <v>91</v>
      </c>
      <c r="D71" s="26"/>
      <c r="E71" s="26"/>
      <c r="F71" s="26"/>
    </row>
    <row r="72" spans="2:6" x14ac:dyDescent="0.2">
      <c r="B72" s="21" t="s">
        <v>104</v>
      </c>
      <c r="C72" s="27" t="s">
        <v>10</v>
      </c>
      <c r="D72" s="21"/>
      <c r="E72" s="23" t="s">
        <v>111</v>
      </c>
      <c r="F72" s="21"/>
    </row>
    <row r="73" spans="2:6" x14ac:dyDescent="0.2">
      <c r="B73" s="24" t="str">
        <f>TEXT(ROW(B7),"11-00")</f>
        <v>11-07</v>
      </c>
      <c r="C73" s="25" t="s">
        <v>101</v>
      </c>
      <c r="D73" s="26"/>
      <c r="E73" s="26"/>
      <c r="F73" s="26"/>
    </row>
    <row r="74" spans="2:6" x14ac:dyDescent="0.2">
      <c r="B74" s="24" t="str">
        <f t="shared" ref="B74:B82" si="7">TEXT(ROW(B8),"11-00")</f>
        <v>11-08</v>
      </c>
      <c r="C74" s="25" t="s">
        <v>102</v>
      </c>
      <c r="D74" s="26"/>
      <c r="E74" s="26"/>
      <c r="F74" s="26"/>
    </row>
    <row r="75" spans="2:6" x14ac:dyDescent="0.2">
      <c r="B75" s="24" t="str">
        <f t="shared" si="7"/>
        <v>11-09</v>
      </c>
      <c r="C75" s="25" t="s">
        <v>103</v>
      </c>
      <c r="D75" s="26"/>
      <c r="E75" s="26"/>
      <c r="F75" s="26"/>
    </row>
    <row r="76" spans="2:6" x14ac:dyDescent="0.2">
      <c r="B76" s="24" t="str">
        <f t="shared" si="7"/>
        <v>11-10</v>
      </c>
      <c r="C76" s="25" t="s">
        <v>92</v>
      </c>
      <c r="D76" s="26"/>
      <c r="E76" s="26"/>
      <c r="F76" s="26"/>
    </row>
    <row r="77" spans="2:6" x14ac:dyDescent="0.2">
      <c r="B77" s="24" t="str">
        <f t="shared" si="7"/>
        <v>11-11</v>
      </c>
      <c r="C77" s="25" t="s">
        <v>93</v>
      </c>
      <c r="D77" s="26"/>
      <c r="E77" s="26"/>
      <c r="F77" s="26"/>
    </row>
    <row r="78" spans="2:6" x14ac:dyDescent="0.2">
      <c r="B78" s="24" t="str">
        <f t="shared" si="7"/>
        <v>11-12</v>
      </c>
      <c r="C78" s="25" t="s">
        <v>68</v>
      </c>
      <c r="D78" s="26"/>
      <c r="E78" s="26"/>
      <c r="F78" s="26"/>
    </row>
    <row r="79" spans="2:6" x14ac:dyDescent="0.2">
      <c r="B79" s="24" t="str">
        <f t="shared" si="7"/>
        <v>11-13</v>
      </c>
      <c r="C79" s="25" t="s">
        <v>97</v>
      </c>
      <c r="D79" s="26"/>
      <c r="E79" s="26"/>
      <c r="F79" s="26"/>
    </row>
    <row r="80" spans="2:6" x14ac:dyDescent="0.2">
      <c r="B80" s="24" t="str">
        <f t="shared" si="7"/>
        <v>11-14</v>
      </c>
      <c r="C80" s="25" t="s">
        <v>98</v>
      </c>
      <c r="D80" s="26"/>
      <c r="E80" s="26"/>
      <c r="F80" s="26"/>
    </row>
    <row r="81" spans="2:6" x14ac:dyDescent="0.2">
      <c r="B81" s="24" t="str">
        <f t="shared" si="7"/>
        <v>11-15</v>
      </c>
      <c r="C81" s="25" t="s">
        <v>99</v>
      </c>
      <c r="D81" s="26"/>
      <c r="E81" s="26"/>
      <c r="F81" s="26"/>
    </row>
    <row r="82" spans="2:6" x14ac:dyDescent="0.2">
      <c r="B82" s="24" t="str">
        <f t="shared" si="7"/>
        <v>11-16</v>
      </c>
      <c r="C82" s="25" t="s">
        <v>100</v>
      </c>
      <c r="D82" s="26"/>
      <c r="E82" s="26"/>
      <c r="F82" s="26"/>
    </row>
    <row r="83" spans="2:6" x14ac:dyDescent="0.2">
      <c r="B83" s="21" t="s">
        <v>105</v>
      </c>
      <c r="C83" s="27" t="s">
        <v>33</v>
      </c>
      <c r="D83" s="21"/>
      <c r="E83" s="23" t="s">
        <v>111</v>
      </c>
      <c r="F83" s="21"/>
    </row>
    <row r="84" spans="2:6" x14ac:dyDescent="0.2">
      <c r="B84" s="24" t="str">
        <f>TEXT(ROW(B7),"12-00")</f>
        <v>12-07</v>
      </c>
      <c r="C84" s="25" t="s">
        <v>35</v>
      </c>
      <c r="D84" s="26"/>
      <c r="E84" s="26"/>
      <c r="F84" s="26"/>
    </row>
    <row r="85" spans="2:6" x14ac:dyDescent="0.2">
      <c r="B85" s="24" t="str">
        <f t="shared" ref="B85:B89" si="8">TEXT(ROW(B8),"12-00")</f>
        <v>12-08</v>
      </c>
      <c r="C85" s="25" t="s">
        <v>36</v>
      </c>
      <c r="D85" s="26"/>
      <c r="E85" s="26"/>
      <c r="F85" s="26"/>
    </row>
    <row r="86" spans="2:6" x14ac:dyDescent="0.2">
      <c r="B86" s="24" t="str">
        <f t="shared" si="8"/>
        <v>12-09</v>
      </c>
      <c r="C86" s="25" t="s">
        <v>37</v>
      </c>
      <c r="D86" s="26"/>
      <c r="E86" s="26"/>
      <c r="F86" s="26"/>
    </row>
    <row r="87" spans="2:6" x14ac:dyDescent="0.2">
      <c r="B87" s="24" t="str">
        <f t="shared" si="8"/>
        <v>12-10</v>
      </c>
      <c r="C87" s="25" t="s">
        <v>38</v>
      </c>
      <c r="D87" s="26"/>
      <c r="E87" s="26"/>
      <c r="F87" s="26"/>
    </row>
    <row r="88" spans="2:6" x14ac:dyDescent="0.2">
      <c r="B88" s="24" t="str">
        <f t="shared" si="8"/>
        <v>12-11</v>
      </c>
      <c r="C88" s="25" t="s">
        <v>39</v>
      </c>
      <c r="D88" s="26"/>
      <c r="E88" s="26"/>
      <c r="F88" s="26"/>
    </row>
    <row r="89" spans="2:6" x14ac:dyDescent="0.2">
      <c r="B89" s="24" t="str">
        <f t="shared" si="8"/>
        <v>12-12</v>
      </c>
      <c r="C89" s="25" t="s">
        <v>40</v>
      </c>
      <c r="D89" s="26"/>
      <c r="E89" s="26"/>
      <c r="F89" s="26"/>
    </row>
    <row r="90" spans="2:6" x14ac:dyDescent="0.2">
      <c r="B90" s="21" t="s">
        <v>106</v>
      </c>
      <c r="C90" s="27" t="s">
        <v>34</v>
      </c>
      <c r="D90" s="21"/>
      <c r="E90" s="23" t="s">
        <v>110</v>
      </c>
      <c r="F90" s="21"/>
    </row>
    <row r="91" spans="2:6" x14ac:dyDescent="0.2">
      <c r="B91" s="24" t="str">
        <f>TEXT(ROW(B7),"13-00")</f>
        <v>13-07</v>
      </c>
      <c r="C91" s="25" t="s">
        <v>41</v>
      </c>
      <c r="D91" s="26"/>
      <c r="E91" s="26"/>
      <c r="F91" s="26"/>
    </row>
    <row r="92" spans="2:6" x14ac:dyDescent="0.2">
      <c r="B92" s="24" t="str">
        <f>TEXT(ROW(B8),"13-00")</f>
        <v>13-08</v>
      </c>
      <c r="C92" s="25" t="s">
        <v>108</v>
      </c>
      <c r="D92" s="26"/>
      <c r="E92" s="26"/>
      <c r="F92" s="26"/>
    </row>
    <row r="93" spans="2:6" ht="29" x14ac:dyDescent="0.2">
      <c r="B93" s="24" t="str">
        <f t="shared" ref="B93:B95" si="9">TEXT(ROW(B8),"13-00")</f>
        <v>13-08</v>
      </c>
      <c r="C93" s="25" t="s">
        <v>42</v>
      </c>
      <c r="D93" s="26"/>
      <c r="E93" s="26"/>
      <c r="F93" s="26"/>
    </row>
    <row r="94" spans="2:6" x14ac:dyDescent="0.2">
      <c r="B94" s="24" t="str">
        <f t="shared" si="9"/>
        <v>13-09</v>
      </c>
      <c r="C94" s="25" t="s">
        <v>43</v>
      </c>
      <c r="D94" s="26"/>
      <c r="E94" s="26"/>
      <c r="F94" s="26"/>
    </row>
    <row r="95" spans="2:6" x14ac:dyDescent="0.2">
      <c r="B95" s="24" t="str">
        <f t="shared" si="9"/>
        <v>13-10</v>
      </c>
      <c r="C95" s="25" t="s">
        <v>107</v>
      </c>
      <c r="D95" s="26"/>
      <c r="E95" s="26"/>
      <c r="F95" s="26"/>
    </row>
    <row r="98" spans="1:6" x14ac:dyDescent="0.2">
      <c r="A98" s="7"/>
      <c r="B98" s="12"/>
      <c r="C98" s="13"/>
      <c r="D98" s="8"/>
      <c r="E98" s="8"/>
      <c r="F98" s="9"/>
    </row>
    <row r="99" spans="1:6" x14ac:dyDescent="0.2">
      <c r="A99" s="10" t="s">
        <v>118</v>
      </c>
      <c r="B99" s="11"/>
      <c r="C99" s="14"/>
      <c r="D99" s="11"/>
      <c r="E99" s="11"/>
      <c r="F99" s="15" t="s">
        <v>119</v>
      </c>
    </row>
    <row r="100" spans="1:6" x14ac:dyDescent="0.2">
      <c r="B100" s="3"/>
    </row>
  </sheetData>
  <mergeCells count="1">
    <mergeCell ref="B7:F7"/>
  </mergeCells>
  <conditionalFormatting sqref="D11:D16">
    <cfRule type="cellIs" dxfId="137" priority="226" operator="equal">
      <formula>"Low"</formula>
    </cfRule>
    <cfRule type="cellIs" dxfId="136" priority="227" operator="equal">
      <formula>"Medium "</formula>
    </cfRule>
    <cfRule type="cellIs" dxfId="135" priority="228" operator="equal">
      <formula>"High"</formula>
    </cfRule>
  </conditionalFormatting>
  <conditionalFormatting sqref="D18:D23">
    <cfRule type="cellIs" dxfId="134" priority="133" operator="equal">
      <formula>"Low"</formula>
    </cfRule>
    <cfRule type="cellIs" dxfId="133" priority="134" operator="equal">
      <formula>"Medium "</formula>
    </cfRule>
    <cfRule type="cellIs" dxfId="132" priority="135" operator="equal">
      <formula>"High"</formula>
    </cfRule>
  </conditionalFormatting>
  <conditionalFormatting sqref="D25:D28">
    <cfRule type="cellIs" dxfId="131" priority="130" operator="equal">
      <formula>"Low"</formula>
    </cfRule>
    <cfRule type="cellIs" dxfId="130" priority="131" operator="equal">
      <formula>"Medium "</formula>
    </cfRule>
    <cfRule type="cellIs" dxfId="129" priority="132" operator="equal">
      <formula>"High"</formula>
    </cfRule>
  </conditionalFormatting>
  <conditionalFormatting sqref="D30:D33">
    <cfRule type="cellIs" dxfId="128" priority="127" operator="equal">
      <formula>"Low"</formula>
    </cfRule>
    <cfRule type="cellIs" dxfId="127" priority="128" operator="equal">
      <formula>"Medium "</formula>
    </cfRule>
    <cfRule type="cellIs" dxfId="126" priority="129" operator="equal">
      <formula>"High"</formula>
    </cfRule>
  </conditionalFormatting>
  <conditionalFormatting sqref="D35:D39">
    <cfRule type="cellIs" dxfId="125" priority="124" operator="equal">
      <formula>"Low"</formula>
    </cfRule>
    <cfRule type="cellIs" dxfId="124" priority="125" operator="equal">
      <formula>"Medium "</formula>
    </cfRule>
    <cfRule type="cellIs" dxfId="123" priority="126" operator="equal">
      <formula>"High"</formula>
    </cfRule>
  </conditionalFormatting>
  <conditionalFormatting sqref="D41:D46">
    <cfRule type="cellIs" dxfId="122" priority="121" operator="equal">
      <formula>"Low"</formula>
    </cfRule>
    <cfRule type="cellIs" dxfId="121" priority="122" operator="equal">
      <formula>"Medium "</formula>
    </cfRule>
    <cfRule type="cellIs" dxfId="120" priority="123" operator="equal">
      <formula>"High"</formula>
    </cfRule>
  </conditionalFormatting>
  <conditionalFormatting sqref="D48:D50">
    <cfRule type="cellIs" dxfId="119" priority="118" operator="equal">
      <formula>"Low"</formula>
    </cfRule>
    <cfRule type="cellIs" dxfId="118" priority="119" operator="equal">
      <formula>"Medium "</formula>
    </cfRule>
    <cfRule type="cellIs" dxfId="117" priority="120" operator="equal">
      <formula>"High"</formula>
    </cfRule>
  </conditionalFormatting>
  <conditionalFormatting sqref="D52:D57">
    <cfRule type="cellIs" dxfId="116" priority="115" operator="equal">
      <formula>"Low"</formula>
    </cfRule>
    <cfRule type="cellIs" dxfId="115" priority="116" operator="equal">
      <formula>"Medium "</formula>
    </cfRule>
    <cfRule type="cellIs" dxfId="114" priority="117" operator="equal">
      <formula>"High"</formula>
    </cfRule>
  </conditionalFormatting>
  <conditionalFormatting sqref="D59:D64">
    <cfRule type="cellIs" dxfId="113" priority="112" operator="equal">
      <formula>"Low"</formula>
    </cfRule>
    <cfRule type="cellIs" dxfId="112" priority="113" operator="equal">
      <formula>"Medium "</formula>
    </cfRule>
    <cfRule type="cellIs" dxfId="111" priority="114" operator="equal">
      <formula>"High"</formula>
    </cfRule>
  </conditionalFormatting>
  <conditionalFormatting sqref="D66:D71">
    <cfRule type="cellIs" dxfId="110" priority="109" operator="equal">
      <formula>"Low"</formula>
    </cfRule>
    <cfRule type="cellIs" dxfId="109" priority="110" operator="equal">
      <formula>"Medium "</formula>
    </cfRule>
    <cfRule type="cellIs" dxfId="108" priority="111" operator="equal">
      <formula>"High"</formula>
    </cfRule>
  </conditionalFormatting>
  <conditionalFormatting sqref="D73:D82">
    <cfRule type="cellIs" dxfId="107" priority="106" operator="equal">
      <formula>"Low"</formula>
    </cfRule>
    <cfRule type="cellIs" dxfId="106" priority="107" operator="equal">
      <formula>"Medium "</formula>
    </cfRule>
    <cfRule type="cellIs" dxfId="105" priority="108" operator="equal">
      <formula>"High"</formula>
    </cfRule>
  </conditionalFormatting>
  <conditionalFormatting sqref="D84:D89">
    <cfRule type="cellIs" dxfId="104" priority="103" operator="equal">
      <formula>"Low"</formula>
    </cfRule>
    <cfRule type="cellIs" dxfId="103" priority="104" operator="equal">
      <formula>"Medium "</formula>
    </cfRule>
    <cfRule type="cellIs" dxfId="102" priority="105" operator="equal">
      <formula>"High"</formula>
    </cfRule>
  </conditionalFormatting>
  <conditionalFormatting sqref="D92:D95">
    <cfRule type="cellIs" dxfId="101" priority="100" operator="equal">
      <formula>"Low"</formula>
    </cfRule>
    <cfRule type="cellIs" dxfId="100" priority="101" operator="equal">
      <formula>"Medium "</formula>
    </cfRule>
    <cfRule type="cellIs" dxfId="99" priority="102" operator="equal">
      <formula>"High"</formula>
    </cfRule>
  </conditionalFormatting>
  <conditionalFormatting sqref="D91">
    <cfRule type="cellIs" dxfId="98" priority="97" operator="equal">
      <formula>"Low"</formula>
    </cfRule>
    <cfRule type="cellIs" dxfId="97" priority="98" operator="equal">
      <formula>"Medium "</formula>
    </cfRule>
    <cfRule type="cellIs" dxfId="96" priority="99" operator="equal">
      <formula>"High"</formula>
    </cfRule>
  </conditionalFormatting>
  <conditionalFormatting sqref="F91:F95">
    <cfRule type="cellIs" dxfId="95" priority="94" operator="equal">
      <formula>"Low"</formula>
    </cfRule>
    <cfRule type="cellIs" dxfId="94" priority="95" operator="equal">
      <formula>"Medium "</formula>
    </cfRule>
    <cfRule type="cellIs" dxfId="93" priority="96" operator="equal">
      <formula>"High"</formula>
    </cfRule>
  </conditionalFormatting>
  <conditionalFormatting sqref="F85:F89">
    <cfRule type="cellIs" dxfId="92" priority="91" operator="equal">
      <formula>"Low"</formula>
    </cfRule>
    <cfRule type="cellIs" dxfId="91" priority="92" operator="equal">
      <formula>"Medium "</formula>
    </cfRule>
    <cfRule type="cellIs" dxfId="90" priority="93" operator="equal">
      <formula>"High"</formula>
    </cfRule>
  </conditionalFormatting>
  <conditionalFormatting sqref="F84">
    <cfRule type="cellIs" dxfId="89" priority="88" operator="equal">
      <formula>"Low"</formula>
    </cfRule>
    <cfRule type="cellIs" dxfId="88" priority="89" operator="equal">
      <formula>"Medium "</formula>
    </cfRule>
    <cfRule type="cellIs" dxfId="87" priority="90" operator="equal">
      <formula>"High"</formula>
    </cfRule>
  </conditionalFormatting>
  <conditionalFormatting sqref="F73:F82">
    <cfRule type="cellIs" dxfId="86" priority="85" operator="equal">
      <formula>"Low"</formula>
    </cfRule>
    <cfRule type="cellIs" dxfId="85" priority="86" operator="equal">
      <formula>"Medium "</formula>
    </cfRule>
    <cfRule type="cellIs" dxfId="84" priority="87" operator="equal">
      <formula>"High"</formula>
    </cfRule>
  </conditionalFormatting>
  <conditionalFormatting sqref="F66:F71">
    <cfRule type="cellIs" dxfId="83" priority="82" operator="equal">
      <formula>"Low"</formula>
    </cfRule>
    <cfRule type="cellIs" dxfId="82" priority="83" operator="equal">
      <formula>"Medium "</formula>
    </cfRule>
    <cfRule type="cellIs" dxfId="81" priority="84" operator="equal">
      <formula>"High"</formula>
    </cfRule>
  </conditionalFormatting>
  <conditionalFormatting sqref="F59:F64">
    <cfRule type="cellIs" dxfId="80" priority="79" operator="equal">
      <formula>"Low"</formula>
    </cfRule>
    <cfRule type="cellIs" dxfId="79" priority="80" operator="equal">
      <formula>"Medium "</formula>
    </cfRule>
    <cfRule type="cellIs" dxfId="78" priority="81" operator="equal">
      <formula>"High"</formula>
    </cfRule>
  </conditionalFormatting>
  <conditionalFormatting sqref="F52:F57">
    <cfRule type="cellIs" dxfId="77" priority="76" operator="equal">
      <formula>"Low"</formula>
    </cfRule>
    <cfRule type="cellIs" dxfId="76" priority="77" operator="equal">
      <formula>"Medium "</formula>
    </cfRule>
    <cfRule type="cellIs" dxfId="75" priority="78" operator="equal">
      <formula>"High"</formula>
    </cfRule>
  </conditionalFormatting>
  <conditionalFormatting sqref="F48:F50">
    <cfRule type="cellIs" dxfId="74" priority="73" operator="equal">
      <formula>"Low"</formula>
    </cfRule>
    <cfRule type="cellIs" dxfId="73" priority="74" operator="equal">
      <formula>"Medium "</formula>
    </cfRule>
    <cfRule type="cellIs" dxfId="72" priority="75" operator="equal">
      <formula>"High"</formula>
    </cfRule>
  </conditionalFormatting>
  <conditionalFormatting sqref="F41:F46">
    <cfRule type="cellIs" dxfId="71" priority="70" operator="equal">
      <formula>"Low"</formula>
    </cfRule>
    <cfRule type="cellIs" dxfId="70" priority="71" operator="equal">
      <formula>"Medium "</formula>
    </cfRule>
    <cfRule type="cellIs" dxfId="69" priority="72" operator="equal">
      <formula>"High"</formula>
    </cfRule>
  </conditionalFormatting>
  <conditionalFormatting sqref="F35:F39">
    <cfRule type="cellIs" dxfId="68" priority="67" operator="equal">
      <formula>"Low"</formula>
    </cfRule>
    <cfRule type="cellIs" dxfId="67" priority="68" operator="equal">
      <formula>"Medium "</formula>
    </cfRule>
    <cfRule type="cellIs" dxfId="66" priority="69" operator="equal">
      <formula>"High"</formula>
    </cfRule>
  </conditionalFormatting>
  <conditionalFormatting sqref="F30:F33">
    <cfRule type="cellIs" dxfId="65" priority="64" operator="equal">
      <formula>"Low"</formula>
    </cfRule>
    <cfRule type="cellIs" dxfId="64" priority="65" operator="equal">
      <formula>"Medium "</formula>
    </cfRule>
    <cfRule type="cellIs" dxfId="63" priority="66" operator="equal">
      <formula>"High"</formula>
    </cfRule>
  </conditionalFormatting>
  <conditionalFormatting sqref="F25:F28">
    <cfRule type="cellIs" dxfId="62" priority="61" operator="equal">
      <formula>"Low"</formula>
    </cfRule>
    <cfRule type="cellIs" dxfId="61" priority="62" operator="equal">
      <formula>"Medium "</formula>
    </cfRule>
    <cfRule type="cellIs" dxfId="60" priority="63" operator="equal">
      <formula>"High"</formula>
    </cfRule>
  </conditionalFormatting>
  <conditionalFormatting sqref="F18:F23">
    <cfRule type="cellIs" dxfId="59" priority="58" operator="equal">
      <formula>"Low"</formula>
    </cfRule>
    <cfRule type="cellIs" dxfId="58" priority="59" operator="equal">
      <formula>"Medium "</formula>
    </cfRule>
    <cfRule type="cellIs" dxfId="57" priority="60" operator="equal">
      <formula>"High"</formula>
    </cfRule>
  </conditionalFormatting>
  <conditionalFormatting sqref="F11:F12 F14 F16">
    <cfRule type="cellIs" dxfId="56" priority="55" operator="equal">
      <formula>"Low"</formula>
    </cfRule>
    <cfRule type="cellIs" dxfId="55" priority="56" operator="equal">
      <formula>"Medium "</formula>
    </cfRule>
    <cfRule type="cellIs" dxfId="54" priority="57" operator="equal">
      <formula>"High"</formula>
    </cfRule>
  </conditionalFormatting>
  <conditionalFormatting sqref="J11">
    <cfRule type="cellIs" dxfId="53" priority="52" operator="equal">
      <formula>"Low"</formula>
    </cfRule>
    <cfRule type="cellIs" dxfId="52" priority="53" operator="equal">
      <formula>"Medium "</formula>
    </cfRule>
    <cfRule type="cellIs" dxfId="51" priority="54" operator="equal">
      <formula>"High"</formula>
    </cfRule>
  </conditionalFormatting>
  <conditionalFormatting sqref="F13">
    <cfRule type="cellIs" dxfId="50" priority="49" operator="equal">
      <formula>"Low"</formula>
    </cfRule>
    <cfRule type="cellIs" dxfId="49" priority="50" operator="equal">
      <formula>"Medium "</formula>
    </cfRule>
    <cfRule type="cellIs" dxfId="48" priority="51" operator="equal">
      <formula>"High"</formula>
    </cfRule>
  </conditionalFormatting>
  <conditionalFormatting sqref="F15">
    <cfRule type="cellIs" dxfId="47" priority="46" operator="equal">
      <formula>"Low"</formula>
    </cfRule>
    <cfRule type="cellIs" dxfId="46" priority="47" operator="equal">
      <formula>"Medium "</formula>
    </cfRule>
    <cfRule type="cellIs" dxfId="45" priority="48" operator="equal">
      <formula>"High"</formula>
    </cfRule>
  </conditionalFormatting>
  <conditionalFormatting sqref="E11">
    <cfRule type="cellIs" dxfId="44" priority="45" operator="equal">
      <formula>"Partially "</formula>
    </cfRule>
    <cfRule type="cellIs" dxfId="43" priority="44" operator="equal">
      <formula>"Yes"</formula>
    </cfRule>
    <cfRule type="cellIs" dxfId="42" priority="43" operator="equal">
      <formula>"No"</formula>
    </cfRule>
  </conditionalFormatting>
  <conditionalFormatting sqref="E13:E16">
    <cfRule type="cellIs" dxfId="41" priority="40" operator="equal">
      <formula>"No"</formula>
    </cfRule>
    <cfRule type="cellIs" dxfId="40" priority="41" operator="equal">
      <formula>"Yes"</formula>
    </cfRule>
    <cfRule type="cellIs" dxfId="39" priority="42" operator="equal">
      <formula>"Partially "</formula>
    </cfRule>
  </conditionalFormatting>
  <conditionalFormatting sqref="E12">
    <cfRule type="cellIs" dxfId="38" priority="37" operator="equal">
      <formula>"No"</formula>
    </cfRule>
    <cfRule type="cellIs" dxfId="37" priority="38" operator="equal">
      <formula>"Yes"</formula>
    </cfRule>
    <cfRule type="cellIs" dxfId="36" priority="39" operator="equal">
      <formula>"Partially "</formula>
    </cfRule>
  </conditionalFormatting>
  <conditionalFormatting sqref="E18:E23">
    <cfRule type="cellIs" dxfId="35" priority="34" operator="equal">
      <formula>"No"</formula>
    </cfRule>
    <cfRule type="cellIs" dxfId="34" priority="35" operator="equal">
      <formula>"Yes"</formula>
    </cfRule>
    <cfRule type="cellIs" dxfId="33" priority="36" operator="equal">
      <formula>"Partially "</formula>
    </cfRule>
  </conditionalFormatting>
  <conditionalFormatting sqref="E25:E28">
    <cfRule type="cellIs" dxfId="32" priority="31" operator="equal">
      <formula>"No"</formula>
    </cfRule>
    <cfRule type="cellIs" dxfId="31" priority="32" operator="equal">
      <formula>"Yes"</formula>
    </cfRule>
    <cfRule type="cellIs" dxfId="30" priority="33" operator="equal">
      <formula>"Partially "</formula>
    </cfRule>
  </conditionalFormatting>
  <conditionalFormatting sqref="E30:E33">
    <cfRule type="cellIs" dxfId="29" priority="28" operator="equal">
      <formula>"No"</formula>
    </cfRule>
    <cfRule type="cellIs" dxfId="28" priority="29" operator="equal">
      <formula>"Yes"</formula>
    </cfRule>
    <cfRule type="cellIs" dxfId="27" priority="30" operator="equal">
      <formula>"Partially "</formula>
    </cfRule>
  </conditionalFormatting>
  <conditionalFormatting sqref="E35:E39">
    <cfRule type="cellIs" dxfId="26" priority="25" operator="equal">
      <formula>"No"</formula>
    </cfRule>
    <cfRule type="cellIs" dxfId="25" priority="26" operator="equal">
      <formula>"Yes"</formula>
    </cfRule>
    <cfRule type="cellIs" dxfId="24" priority="27" operator="equal">
      <formula>"Partially "</formula>
    </cfRule>
  </conditionalFormatting>
  <conditionalFormatting sqref="E41:E46">
    <cfRule type="cellIs" dxfId="23" priority="22" operator="equal">
      <formula>"No"</formula>
    </cfRule>
    <cfRule type="cellIs" dxfId="22" priority="23" operator="equal">
      <formula>"Yes"</formula>
    </cfRule>
    <cfRule type="cellIs" dxfId="21" priority="24" operator="equal">
      <formula>"Partially "</formula>
    </cfRule>
  </conditionalFormatting>
  <conditionalFormatting sqref="E48:E50">
    <cfRule type="cellIs" dxfId="20" priority="19" operator="equal">
      <formula>"No"</formula>
    </cfRule>
    <cfRule type="cellIs" dxfId="19" priority="20" operator="equal">
      <formula>"Yes"</formula>
    </cfRule>
    <cfRule type="cellIs" dxfId="18" priority="21" operator="equal">
      <formula>"Partially "</formula>
    </cfRule>
  </conditionalFormatting>
  <conditionalFormatting sqref="E52:E57">
    <cfRule type="cellIs" dxfId="17" priority="16" operator="equal">
      <formula>"No"</formula>
    </cfRule>
    <cfRule type="cellIs" dxfId="16" priority="17" operator="equal">
      <formula>"Yes"</formula>
    </cfRule>
    <cfRule type="cellIs" dxfId="15" priority="18" operator="equal">
      <formula>"Partially "</formula>
    </cfRule>
  </conditionalFormatting>
  <conditionalFormatting sqref="E59:E64">
    <cfRule type="cellIs" dxfId="14" priority="13" operator="equal">
      <formula>"No"</formula>
    </cfRule>
    <cfRule type="cellIs" dxfId="13" priority="14" operator="equal">
      <formula>"Yes"</formula>
    </cfRule>
    <cfRule type="cellIs" dxfId="12" priority="15" operator="equal">
      <formula>"Partially "</formula>
    </cfRule>
  </conditionalFormatting>
  <conditionalFormatting sqref="E66:E71">
    <cfRule type="cellIs" dxfId="11" priority="10" operator="equal">
      <formula>"No"</formula>
    </cfRule>
    <cfRule type="cellIs" dxfId="10" priority="11" operator="equal">
      <formula>"Yes"</formula>
    </cfRule>
    <cfRule type="cellIs" dxfId="9" priority="12" operator="equal">
      <formula>"Partially "</formula>
    </cfRule>
  </conditionalFormatting>
  <conditionalFormatting sqref="E73:E82">
    <cfRule type="cellIs" dxfId="8" priority="7" operator="equal">
      <formula>"No"</formula>
    </cfRule>
    <cfRule type="cellIs" dxfId="7" priority="8" operator="equal">
      <formula>"Yes"</formula>
    </cfRule>
    <cfRule type="cellIs" dxfId="6" priority="9" operator="equal">
      <formula>"Partially "</formula>
    </cfRule>
  </conditionalFormatting>
  <conditionalFormatting sqref="E84:E89">
    <cfRule type="cellIs" dxfId="5" priority="4" operator="equal">
      <formula>"No"</formula>
    </cfRule>
    <cfRule type="cellIs" dxfId="4" priority="5" operator="equal">
      <formula>"Yes"</formula>
    </cfRule>
    <cfRule type="cellIs" dxfId="3" priority="6" operator="equal">
      <formula>"Partially "</formula>
    </cfRule>
  </conditionalFormatting>
  <conditionalFormatting sqref="E91:E95">
    <cfRule type="cellIs" dxfId="2" priority="1" operator="equal">
      <formula>"No"</formula>
    </cfRule>
    <cfRule type="cellIs" dxfId="1" priority="2" operator="equal">
      <formula>"Yes"</formula>
    </cfRule>
    <cfRule type="cellIs" dxfId="0" priority="3" operator="equal">
      <formula>"Partially "</formula>
    </cfRule>
  </conditionalFormatting>
  <dataValidations count="2">
    <dataValidation type="list" allowBlank="1" showInputMessage="1" showErrorMessage="1" sqref="E11:E16 E91:E95 E84:E89 E73:E82 E66:E71 E59:E64 E52:E57 E48:E50 E41:E46 E35:E39 E30:E33 E25:E28 E18:E23" xr:uid="{2B0D8B0F-C6B3-084F-9057-2FCE60FE7876}">
      <formula1>$M$11:$M$13</formula1>
    </dataValidation>
    <dataValidation type="list" allowBlank="1" showInputMessage="1" showErrorMessage="1" sqref="F11:F16 D91:D95 D84:D89 D73:D82 D66:D71 D59:D64 D52:D57 D48:D50 D41:D46 D35:D39 D30:D33 D25:D28 D18:D23 D11:D16 F91:F95 F84:F89 F73:F82 F66:F71 F59:F64 F52:F57 F48:F50 F41:F46 F35:F39 F30:F33 F25:F28 F18:F23" xr:uid="{D5534C7B-C365-E140-AE8F-F27143B77A3B}">
      <formula1>$M$17:$M$19</formula1>
    </dataValidation>
  </dataValidations>
  <hyperlinks>
    <hyperlink ref="A99" r:id="rId1" display="http://www.busanalysts.com.au/" xr:uid="{401C8F2C-EDFE-834C-8B71-1CC23AED690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4BC49-3E9A-B142-8F77-6A33F55ABA30}">
  <dimension ref="C4:F8"/>
  <sheetViews>
    <sheetView workbookViewId="0">
      <selection activeCell="K8" sqref="K8"/>
    </sheetView>
  </sheetViews>
  <sheetFormatPr baseColWidth="10" defaultRowHeight="15" x14ac:dyDescent="0.2"/>
  <cols>
    <col min="1" max="16384" width="10.83203125" style="3"/>
  </cols>
  <sheetData>
    <row r="4" spans="3:6" ht="17" thickBot="1" x14ac:dyDescent="0.25">
      <c r="C4" s="28" t="s">
        <v>120</v>
      </c>
      <c r="D4" s="29"/>
      <c r="E4" s="29"/>
      <c r="F4" s="29"/>
    </row>
    <row r="5" spans="3:6" ht="83" customHeight="1" x14ac:dyDescent="0.2">
      <c r="C5" s="30" t="s">
        <v>121</v>
      </c>
      <c r="D5" s="31" t="s">
        <v>122</v>
      </c>
      <c r="E5" s="32" t="s">
        <v>123</v>
      </c>
      <c r="F5" s="33" t="s">
        <v>124</v>
      </c>
    </row>
    <row r="6" spans="3:6" x14ac:dyDescent="0.2">
      <c r="C6" s="34"/>
      <c r="D6" s="35"/>
      <c r="E6" s="35"/>
      <c r="F6" s="36"/>
    </row>
    <row r="7" spans="3:6" x14ac:dyDescent="0.2">
      <c r="C7" s="34"/>
      <c r="D7" s="35"/>
      <c r="E7" s="35"/>
      <c r="F7" s="36"/>
    </row>
    <row r="8" spans="3:6" ht="16" thickBot="1" x14ac:dyDescent="0.25">
      <c r="C8" s="37"/>
      <c r="D8" s="38"/>
      <c r="E8" s="38"/>
      <c r="F8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BRA</vt:lpstr>
      <vt:lpstr>Version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 Z Magalong</dc:creator>
  <cp:lastModifiedBy>ben.huxley@businessanalystspl.onmicrosoft.com</cp:lastModifiedBy>
  <dcterms:created xsi:type="dcterms:W3CDTF">2018-10-16T22:24:10Z</dcterms:created>
  <dcterms:modified xsi:type="dcterms:W3CDTF">2020-10-23T04:11:37Z</dcterms:modified>
</cp:coreProperties>
</file>